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F7A21F41-4A75-4CE2-B4BB-CA97F932C9FF}"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<sst xmlns="http://schemas.openxmlformats.org/spreadsheetml/2006/main" count="1743" uniqueCount="1174">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</sst>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190</v>
      </c>
      <c r="B10" s="172"/>
      <c r="C10" s="172"/>
      <c r="D10" s="169" t="str">
        <f>VLOOKUP(A10,listado,2,0)</f>
        <v>Gerente 1</v>
      </c>
      <c r="E10" s="169"/>
      <c r="F10" s="169"/>
      <c r="G10" s="166" t="str">
        <f>VLOOKUP(A10,listado,3,0)</f>
        <v>Jefe/a de Proyecto</v>
      </c>
      <c r="H10" s="166"/>
      <c r="I10" s="166"/>
      <c r="J10" s="166"/>
      <c r="K10" s="169" t="str">
        <f>VLOOKUP(A10,listado,4,0)</f>
        <v>Barcelona</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Conocimiento de la infraestructura ferroviaria desde la obra hasta la consultoría de grandes infraestructuras.
Conocimientos de gestión de grandes proyectos.
Conocimientos de gestión de personas.</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15 años de experiencia global en el sector de la Ingeniería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 xml:space="preserve">Al menos 5 años de experiencia en gestionar y participar en proyectos de consultoria y seguimiento de grandes infraestructuras </v>
      </c>
      <c r="C21" s="200"/>
      <c r="D21" s="200"/>
      <c r="E21" s="200"/>
      <c r="F21" s="200"/>
      <c r="G21" s="200"/>
      <c r="H21" s="200"/>
      <c r="I21" s="62"/>
      <c r="J21" s="186"/>
      <c r="K21" s="186"/>
      <c r="L21" s="187"/>
    </row>
    <row r="22" spans="1:12" s="2" customFormat="1" ht="60" customHeight="1" thickBot="1" x14ac:dyDescent="0.3">
      <c r="A22" s="49" t="s">
        <v>40</v>
      </c>
      <c r="B22" s="200" t="str">
        <f>VLOOKUP(A10,listado,9,0)</f>
        <v xml:space="preserve"> Al menos 5 años en gestionar proyectos de Asistencia Técnica para el control y vigilancia de obras ferrroviarias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f>VLOOKUP(A10,listado,10,0)</f>
        <v>0</v>
      </c>
      <c r="B24" s="161"/>
      <c r="C24" s="161"/>
      <c r="D24" s="161"/>
      <c r="E24" s="161"/>
      <c r="F24" s="161"/>
      <c r="G24" s="161"/>
      <c r="H24" s="162"/>
      <c r="I24" s="62"/>
      <c r="J24" s="186"/>
      <c r="K24" s="186"/>
      <c r="L24" s="187"/>
    </row>
    <row r="25" spans="1:12" s="2" customFormat="1" ht="65.400000000000006" customHeight="1" thickBot="1" x14ac:dyDescent="0.3">
      <c r="A25" s="160">
        <f>VLOOKUP(A10,listado,11,0)</f>
        <v>0</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ZVJQqlFbQZ7H9bRl27c3/uARJ7AcK3aopmsSWP/JnUFkBbNuXVSzastJoYiewCrO4UC7HM7G/0cy1Tlo+I8eA==" saltValue="QrKE0FBLPXSHmfEmFxmSw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2024-04-28T18:34:51Z</dcterms:modified>
</cp:coreProperties>
</file>